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70" i="1" l="1"/>
  <c r="G69" i="1" l="1"/>
  <c r="G68" i="1"/>
  <c r="G67" i="1"/>
  <c r="G66" i="1"/>
  <c r="G65" i="1"/>
  <c r="G64" i="1"/>
  <c r="G63" i="1"/>
  <c r="G62" i="1"/>
  <c r="G61" i="1"/>
  <c r="G60" i="1"/>
  <c r="G59" i="1"/>
  <c r="G58" i="1"/>
  <c r="G55" i="1"/>
  <c r="G54" i="1"/>
  <c r="G57" i="1"/>
  <c r="G52" i="1"/>
  <c r="G51" i="1"/>
  <c r="G50" i="1"/>
  <c r="G32" i="1"/>
  <c r="G31" i="1"/>
  <c r="G33" i="1"/>
  <c r="G41" i="1"/>
  <c r="G42" i="1"/>
  <c r="G43" i="1"/>
  <c r="G44" i="1"/>
  <c r="G46" i="1"/>
  <c r="G48" i="1"/>
  <c r="G34" i="1" l="1"/>
  <c r="H22" i="1"/>
  <c r="H21" i="1"/>
  <c r="H23" i="1" l="1"/>
  <c r="H25" i="1" s="1"/>
</calcChain>
</file>

<file path=xl/sharedStrings.xml><?xml version="1.0" encoding="utf-8"?>
<sst xmlns="http://schemas.openxmlformats.org/spreadsheetml/2006/main" count="79" uniqueCount="71">
  <si>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</si>
  <si>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</si>
  <si>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</si>
  <si>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</si>
  <si>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</si>
  <si>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</si>
  <si>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</si>
  <si>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</si>
  <si>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</si>
  <si>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</si>
  <si>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</si>
  <si>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</si>
  <si>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</si>
  <si>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</si>
  <si>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</si>
  <si>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</si>
  <si>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</si>
  <si>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r>
      <t>1.7. Степень износа: 34</t>
    </r>
    <r>
      <rPr>
        <b/>
        <sz val="11"/>
        <color theme="1"/>
        <rFont val="Calibri"/>
        <family val="2"/>
        <charset val="204"/>
        <scheme val="minor"/>
      </rPr>
      <t>%</t>
    </r>
  </si>
  <si>
    <r>
      <t xml:space="preserve">1.4. Площадь жилых помещений- 3389,6 </t>
    </r>
    <r>
      <rPr>
        <b/>
        <sz val="11"/>
        <color theme="1"/>
        <rFont val="Calibri"/>
        <family val="2"/>
        <charset val="204"/>
        <scheme val="minor"/>
      </rPr>
      <t>кв.м.</t>
    </r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</si>
  <si>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- 5 этажей, 4 подъезда</t>
    </r>
  </si>
  <si>
    <t>1.6. Количество квартир: 70</t>
  </si>
  <si>
    <t>Отчёт составил:</t>
  </si>
  <si>
    <t>О.Ф. Милькова</t>
  </si>
  <si>
    <t>Отчёт получил:</t>
  </si>
  <si>
    <t>_______________</t>
  </si>
  <si>
    <t>_____________</t>
  </si>
  <si>
    <t>Разница оплачено-начислено(руб.)</t>
  </si>
  <si>
    <t>Управление МКД 1 полугодие</t>
  </si>
  <si>
    <t>тариф</t>
  </si>
  <si>
    <t>Управление МКД 2 полугодие</t>
  </si>
  <si>
    <t>1.8. Кадастровый номер 66:11:4301001:869</t>
  </si>
  <si>
    <t>1.9. Год постройки: 1984</t>
  </si>
  <si>
    <t>Специалист по МКД:</t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</si>
  <si>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</si>
  <si>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r>
  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п</t>
    </r>
    <r>
      <rPr>
        <b/>
        <sz val="11"/>
        <color theme="1"/>
        <rFont val="Calibri"/>
        <family val="2"/>
        <charset val="204"/>
        <scheme val="minor"/>
      </rPr>
      <t>. Зайково, ул. Коммунистическая, 178</t>
    </r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</si>
  <si>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</si>
  <si>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</si>
  <si>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</si>
  <si>
    <t>чистка канализации</t>
  </si>
  <si>
    <t>Обслуживание прибора учета отопления</t>
  </si>
  <si>
    <t>Чистка общедомового фильтра ХВС, ч/ч</t>
  </si>
  <si>
    <t>Чистка канализации 2 подъезд, ч/ч</t>
  </si>
  <si>
    <t>Монтаж освещения в МОП, ч/ч</t>
  </si>
  <si>
    <t>Продув стояка ХВС,м</t>
  </si>
  <si>
    <t>Чистка общедомового фильтра ХВС, шт</t>
  </si>
  <si>
    <t>Установка урн, шт</t>
  </si>
  <si>
    <t>Чистка канализации,м</t>
  </si>
  <si>
    <t>Приобретение стенда, шт</t>
  </si>
  <si>
    <t>Замена крана ХВС кв 33, шт</t>
  </si>
  <si>
    <t>Е.В. Вигриянова</t>
  </si>
  <si>
    <t>Уборка снега с крыши МКД</t>
  </si>
  <si>
    <t>Замена кранов на стояке ХВС 2 подъезд,</t>
  </si>
  <si>
    <t>Замена канализации кв 31</t>
  </si>
  <si>
    <t>Замена крана ХВС 2 подъезд</t>
  </si>
  <si>
    <t xml:space="preserve">Продув стояка ХВС в подвале </t>
  </si>
  <si>
    <t>Замена стояка отопления</t>
  </si>
  <si>
    <t>Ремонт ХВС кв 24</t>
  </si>
  <si>
    <t>Замена стояка отопления в подвале</t>
  </si>
  <si>
    <t>Остекленение профилитом</t>
  </si>
  <si>
    <t>Чистка канализации в подвале 3 подъезд</t>
  </si>
  <si>
    <t>Спуск воздуха со стояка отопления кв 33</t>
  </si>
  <si>
    <t>Чистка общедомового счетчика ХВС</t>
  </si>
  <si>
    <t>Чистка канализации, м</t>
  </si>
  <si>
    <t>Чистка фильтра общедомового хвс, ч/ч</t>
  </si>
  <si>
    <t xml:space="preserve">Замена крана ХВС </t>
  </si>
  <si>
    <t>Ремонт стояка хвс кв 9</t>
  </si>
  <si>
    <t xml:space="preserve">Ремонт канализации </t>
  </si>
  <si>
    <t>Чистка вытяжной вентиляции</t>
  </si>
  <si>
    <t>Дезинсекция подвального помещения</t>
  </si>
  <si>
    <t>Установка табличек на подъезды</t>
  </si>
  <si>
    <t>31.03.2022г.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</si>
</sst>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/>
    <xf numFmtId="14" fontId="0" fillId="0" borderId="1" xfId="0" applyNumberFormat="1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workbookViewId="0">
      <selection activeCell="N20" sqref="N20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x14ac:dyDescent="0.25">
      <c r="A4" s="13"/>
      <c r="B4" s="13"/>
      <c r="C4" s="13"/>
      <c r="D4" s="13"/>
      <c r="E4" s="13"/>
      <c r="F4" s="13"/>
      <c r="G4" s="13"/>
      <c r="H4" s="13"/>
      <c r="I4" s="13"/>
    </row>
    <row r="6" spans="1:9" x14ac:dyDescent="0.25">
      <c r="A6" s="14" t="s">
        <v>1</v>
      </c>
      <c r="B6" s="15"/>
      <c r="C6" s="15"/>
      <c r="D6" s="15"/>
      <c r="E6" s="15"/>
      <c r="F6" s="15"/>
      <c r="G6" s="15"/>
      <c r="H6" s="15"/>
      <c r="I6" s="15"/>
    </row>
    <row r="7" spans="1:9" x14ac:dyDescent="0.25">
      <c r="A7" t="s">
        <v>33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18</v>
      </c>
    </row>
    <row r="11" spans="1:9" x14ac:dyDescent="0.25">
      <c r="A11" t="s">
        <v>19</v>
      </c>
    </row>
    <row r="12" spans="1:9" x14ac:dyDescent="0.25">
      <c r="A12" t="s">
        <v>20</v>
      </c>
    </row>
    <row r="13" spans="1:9" x14ac:dyDescent="0.25">
      <c r="A13" t="s">
        <v>17</v>
      </c>
    </row>
    <row r="14" spans="1:9" s="5" customFormat="1" x14ac:dyDescent="0.25">
      <c r="A14" t="s">
        <v>30</v>
      </c>
    </row>
    <row r="15" spans="1:9" s="5" customFormat="1" x14ac:dyDescent="0.25">
      <c r="A15" t="s">
        <v>31</v>
      </c>
    </row>
    <row r="17" spans="1:9" x14ac:dyDescent="0.25">
      <c r="A17" s="16" t="s">
        <v>4</v>
      </c>
      <c r="B17" s="17"/>
      <c r="C17" s="17"/>
      <c r="D17" s="17"/>
      <c r="E17" s="17"/>
      <c r="F17" s="17"/>
      <c r="G17" s="17"/>
      <c r="H17" s="17"/>
      <c r="I17" s="17"/>
    </row>
    <row r="18" spans="1:9" ht="30" customHeight="1" x14ac:dyDescent="0.25">
      <c r="A18" s="18" t="s">
        <v>8</v>
      </c>
      <c r="B18" s="19"/>
      <c r="C18" s="19"/>
      <c r="D18" s="19"/>
      <c r="E18" s="19"/>
      <c r="F18" s="19"/>
      <c r="G18" s="19"/>
      <c r="H18" s="19"/>
      <c r="I18" s="19"/>
    </row>
    <row r="19" spans="1:9" x14ac:dyDescent="0.25">
      <c r="A19" s="7" t="s">
        <v>5</v>
      </c>
      <c r="B19" s="9"/>
      <c r="C19" s="9"/>
      <c r="D19" s="9"/>
      <c r="E19" s="9"/>
      <c r="F19" s="9"/>
      <c r="G19" s="8"/>
      <c r="H19" s="20">
        <v>714565.13</v>
      </c>
      <c r="I19" s="21"/>
    </row>
    <row r="20" spans="1:9" x14ac:dyDescent="0.25">
      <c r="A20" s="7" t="s">
        <v>6</v>
      </c>
      <c r="B20" s="9"/>
      <c r="C20" s="9"/>
      <c r="D20" s="9"/>
      <c r="E20" s="9"/>
      <c r="F20" s="9"/>
      <c r="G20" s="8"/>
      <c r="H20" s="20">
        <v>716451.82</v>
      </c>
      <c r="I20" s="21"/>
    </row>
    <row r="21" spans="1:9" x14ac:dyDescent="0.25">
      <c r="A21" s="7" t="s">
        <v>26</v>
      </c>
      <c r="B21" s="9"/>
      <c r="C21" s="9"/>
      <c r="D21" s="9"/>
      <c r="E21" s="9"/>
      <c r="F21" s="9"/>
      <c r="G21" s="8"/>
      <c r="H21" s="20">
        <f>SUM(H20-H19)</f>
        <v>1886.6899999999441</v>
      </c>
      <c r="I21" s="21"/>
    </row>
    <row r="22" spans="1:9" x14ac:dyDescent="0.25">
      <c r="A22" s="7" t="s">
        <v>7</v>
      </c>
      <c r="B22" s="9"/>
      <c r="C22" s="9"/>
      <c r="D22" s="9"/>
      <c r="E22" s="9"/>
      <c r="F22" s="9"/>
      <c r="G22" s="8"/>
      <c r="H22" s="20">
        <f>SUM(H20/H19)*100</f>
        <v>100.2640333149198</v>
      </c>
      <c r="I22" s="21"/>
    </row>
    <row r="23" spans="1:9" x14ac:dyDescent="0.25">
      <c r="A23" s="7" t="s">
        <v>35</v>
      </c>
      <c r="B23" s="9"/>
      <c r="C23" s="9"/>
      <c r="D23" s="9"/>
      <c r="E23" s="9"/>
      <c r="F23" s="9"/>
      <c r="G23" s="8"/>
      <c r="H23" s="20">
        <f>SUM(G70)</f>
        <v>614766.73600000015</v>
      </c>
      <c r="I23" s="21"/>
    </row>
    <row r="24" spans="1:9" x14ac:dyDescent="0.25">
      <c r="A24" s="7" t="s">
        <v>36</v>
      </c>
      <c r="B24" s="9"/>
      <c r="C24" s="9"/>
      <c r="D24" s="9"/>
      <c r="E24" s="9"/>
      <c r="F24" s="9"/>
      <c r="G24" s="8"/>
      <c r="H24" s="20">
        <v>-17822</v>
      </c>
      <c r="I24" s="21"/>
    </row>
    <row r="25" spans="1:9" x14ac:dyDescent="0.25">
      <c r="A25" s="7" t="s">
        <v>37</v>
      </c>
      <c r="B25" s="9"/>
      <c r="C25" s="9"/>
      <c r="D25" s="9"/>
      <c r="E25" s="9"/>
      <c r="F25" s="9"/>
      <c r="G25" s="8"/>
      <c r="H25" s="20">
        <f>SUM(H24+H20-H23)</f>
        <v>83863.083999999799</v>
      </c>
      <c r="I25" s="21"/>
    </row>
    <row r="27" spans="1:9" x14ac:dyDescent="0.25">
      <c r="A27" s="22" t="s">
        <v>9</v>
      </c>
      <c r="B27" s="19"/>
      <c r="C27" s="19"/>
      <c r="D27" s="19"/>
      <c r="E27" s="19"/>
      <c r="F27" s="19"/>
      <c r="G27" s="19"/>
      <c r="H27" s="19"/>
      <c r="I27" s="19"/>
    </row>
    <row r="28" spans="1:9" x14ac:dyDescent="0.25">
      <c r="A28" s="1" t="s">
        <v>10</v>
      </c>
    </row>
    <row r="30" spans="1:9" ht="35.25" customHeight="1" x14ac:dyDescent="0.25">
      <c r="A30" s="7" t="s">
        <v>12</v>
      </c>
      <c r="B30" s="8"/>
      <c r="C30" s="7" t="s">
        <v>15</v>
      </c>
      <c r="D30" s="8"/>
      <c r="E30" s="7" t="s">
        <v>14</v>
      </c>
      <c r="F30" s="8"/>
      <c r="G30" s="7" t="s">
        <v>13</v>
      </c>
      <c r="H30" s="8"/>
      <c r="I30" s="2" t="s">
        <v>11</v>
      </c>
    </row>
    <row r="31" spans="1:9" x14ac:dyDescent="0.25">
      <c r="A31" s="7" t="s">
        <v>27</v>
      </c>
      <c r="B31" s="8"/>
      <c r="C31" s="10" t="s">
        <v>28</v>
      </c>
      <c r="D31" s="11"/>
      <c r="E31" s="23">
        <v>4.43</v>
      </c>
      <c r="F31" s="24"/>
      <c r="G31" s="7">
        <f>SUM(E31*3389.6*7)</f>
        <v>105111.49599999998</v>
      </c>
      <c r="H31" s="8"/>
      <c r="I31" s="4">
        <v>2022</v>
      </c>
    </row>
    <row r="32" spans="1:9" x14ac:dyDescent="0.25">
      <c r="A32" s="7" t="s">
        <v>29</v>
      </c>
      <c r="B32" s="8"/>
      <c r="C32" s="10" t="s">
        <v>28</v>
      </c>
      <c r="D32" s="11"/>
      <c r="E32" s="23">
        <v>5.0199999999999996</v>
      </c>
      <c r="F32" s="24"/>
      <c r="G32" s="20">
        <f>SUM(E32*3389.6*5)</f>
        <v>85078.959999999992</v>
      </c>
      <c r="H32" s="21"/>
      <c r="I32" s="4">
        <v>2022</v>
      </c>
    </row>
    <row r="33" spans="1:9" ht="16.5" customHeight="1" x14ac:dyDescent="0.25">
      <c r="A33" s="7" t="s">
        <v>39</v>
      </c>
      <c r="B33" s="8"/>
      <c r="C33" s="7">
        <v>2</v>
      </c>
      <c r="D33" s="8"/>
      <c r="E33" s="7">
        <v>1600</v>
      </c>
      <c r="F33" s="8"/>
      <c r="G33" s="7">
        <f>SUM(C33*E33)</f>
        <v>3200</v>
      </c>
      <c r="H33" s="8"/>
      <c r="I33" s="4">
        <v>2022</v>
      </c>
    </row>
    <row r="34" spans="1:9" ht="16.5" customHeight="1" x14ac:dyDescent="0.25">
      <c r="A34" s="7" t="s">
        <v>39</v>
      </c>
      <c r="B34" s="8"/>
      <c r="C34" s="7">
        <v>10</v>
      </c>
      <c r="D34" s="8"/>
      <c r="E34" s="7">
        <v>1800</v>
      </c>
      <c r="F34" s="8"/>
      <c r="G34" s="7">
        <f>SUM(C34*E34)</f>
        <v>18000</v>
      </c>
      <c r="H34" s="8"/>
      <c r="I34" s="4">
        <v>2022</v>
      </c>
    </row>
    <row r="35" spans="1:9" ht="16.5" customHeight="1" x14ac:dyDescent="0.25">
      <c r="A35" s="7" t="s">
        <v>38</v>
      </c>
      <c r="B35" s="8"/>
      <c r="C35" s="7">
        <v>18</v>
      </c>
      <c r="D35" s="8"/>
      <c r="E35" s="7">
        <v>560.67999999999995</v>
      </c>
      <c r="F35" s="8"/>
      <c r="G35" s="7">
        <v>10092.370000000001</v>
      </c>
      <c r="H35" s="8"/>
      <c r="I35" s="6">
        <v>44569</v>
      </c>
    </row>
    <row r="36" spans="1:9" ht="15.75" customHeight="1" x14ac:dyDescent="0.25">
      <c r="A36" s="7" t="s">
        <v>40</v>
      </c>
      <c r="B36" s="8"/>
      <c r="C36" s="7">
        <v>3</v>
      </c>
      <c r="D36" s="8"/>
      <c r="E36" s="7">
        <v>655.99</v>
      </c>
      <c r="F36" s="8"/>
      <c r="G36" s="7">
        <v>1967.95</v>
      </c>
      <c r="H36" s="8"/>
      <c r="I36" s="6">
        <v>44573</v>
      </c>
    </row>
    <row r="37" spans="1:9" ht="15.75" customHeight="1" x14ac:dyDescent="0.25">
      <c r="A37" s="7" t="s">
        <v>41</v>
      </c>
      <c r="B37" s="8"/>
      <c r="C37" s="7">
        <v>18</v>
      </c>
      <c r="D37" s="8"/>
      <c r="E37" s="7">
        <v>560.69000000000005</v>
      </c>
      <c r="F37" s="8"/>
      <c r="G37" s="7">
        <v>10092.370000000001</v>
      </c>
      <c r="H37" s="8"/>
      <c r="I37" s="6">
        <v>44573</v>
      </c>
    </row>
    <row r="38" spans="1:9" x14ac:dyDescent="0.25">
      <c r="A38" s="7" t="s">
        <v>40</v>
      </c>
      <c r="B38" s="8"/>
      <c r="C38" s="7">
        <v>3</v>
      </c>
      <c r="D38" s="8"/>
      <c r="E38" s="7">
        <v>655.99</v>
      </c>
      <c r="F38" s="8"/>
      <c r="G38" s="7">
        <v>1967.95</v>
      </c>
      <c r="H38" s="8"/>
      <c r="I38" s="6">
        <v>44593</v>
      </c>
    </row>
    <row r="39" spans="1:9" x14ac:dyDescent="0.25">
      <c r="A39" s="7" t="s">
        <v>40</v>
      </c>
      <c r="B39" s="8"/>
      <c r="C39" s="7">
        <v>3</v>
      </c>
      <c r="D39" s="8"/>
      <c r="E39" s="7">
        <v>655.99</v>
      </c>
      <c r="F39" s="8"/>
      <c r="G39" s="7">
        <v>1967.95</v>
      </c>
      <c r="H39" s="8"/>
      <c r="I39" s="6">
        <v>44624</v>
      </c>
    </row>
    <row r="40" spans="1:9" x14ac:dyDescent="0.25">
      <c r="A40" s="7" t="s">
        <v>40</v>
      </c>
      <c r="B40" s="8"/>
      <c r="C40" s="7">
        <v>3</v>
      </c>
      <c r="D40" s="8"/>
      <c r="E40" s="7">
        <v>655.99</v>
      </c>
      <c r="F40" s="8"/>
      <c r="G40" s="7">
        <v>1967.95</v>
      </c>
      <c r="H40" s="8"/>
      <c r="I40" s="6">
        <v>44638</v>
      </c>
    </row>
    <row r="41" spans="1:9" x14ac:dyDescent="0.25">
      <c r="A41" s="7" t="s">
        <v>42</v>
      </c>
      <c r="B41" s="8"/>
      <c r="C41" s="7">
        <v>2</v>
      </c>
      <c r="D41" s="8"/>
      <c r="E41" s="7">
        <v>1330.06</v>
      </c>
      <c r="F41" s="8"/>
      <c r="G41" s="7">
        <f t="shared" ref="G41:G48" si="0">SUM(C41*E41)</f>
        <v>2660.12</v>
      </c>
      <c r="H41" s="8"/>
      <c r="I41" s="3">
        <v>44650</v>
      </c>
    </row>
    <row r="42" spans="1:9" x14ac:dyDescent="0.25">
      <c r="A42" s="7" t="s">
        <v>43</v>
      </c>
      <c r="B42" s="8"/>
      <c r="C42" s="7">
        <v>16</v>
      </c>
      <c r="D42" s="8"/>
      <c r="E42" s="7">
        <v>500.03</v>
      </c>
      <c r="F42" s="8"/>
      <c r="G42" s="7">
        <f t="shared" si="0"/>
        <v>8000.48</v>
      </c>
      <c r="H42" s="8"/>
      <c r="I42" s="3">
        <v>44735</v>
      </c>
    </row>
    <row r="43" spans="1:9" x14ac:dyDescent="0.25">
      <c r="A43" s="7" t="s">
        <v>44</v>
      </c>
      <c r="B43" s="8"/>
      <c r="C43" s="7">
        <v>1</v>
      </c>
      <c r="D43" s="8"/>
      <c r="E43" s="7">
        <v>1488</v>
      </c>
      <c r="F43" s="8"/>
      <c r="G43" s="7">
        <f t="shared" si="0"/>
        <v>1488</v>
      </c>
      <c r="H43" s="8"/>
      <c r="I43" s="3">
        <v>44734</v>
      </c>
    </row>
    <row r="44" spans="1:9" x14ac:dyDescent="0.25">
      <c r="A44" s="7" t="s">
        <v>45</v>
      </c>
      <c r="B44" s="8"/>
      <c r="C44" s="7">
        <v>4</v>
      </c>
      <c r="D44" s="8"/>
      <c r="E44" s="7">
        <v>5799.9</v>
      </c>
      <c r="F44" s="8"/>
      <c r="G44" s="7">
        <f t="shared" si="0"/>
        <v>23199.599999999999</v>
      </c>
      <c r="H44" s="8"/>
      <c r="I44" s="3">
        <v>44727</v>
      </c>
    </row>
    <row r="45" spans="1:9" x14ac:dyDescent="0.25">
      <c r="A45" s="7" t="s">
        <v>43</v>
      </c>
      <c r="B45" s="8"/>
      <c r="C45" s="7">
        <v>17</v>
      </c>
      <c r="D45" s="8"/>
      <c r="E45" s="7">
        <v>499.98</v>
      </c>
      <c r="F45" s="8"/>
      <c r="G45" s="7">
        <v>8499.6</v>
      </c>
      <c r="H45" s="8"/>
      <c r="I45" s="3">
        <v>44755</v>
      </c>
    </row>
    <row r="46" spans="1:9" x14ac:dyDescent="0.25">
      <c r="A46" s="7" t="s">
        <v>46</v>
      </c>
      <c r="B46" s="8"/>
      <c r="C46" s="7">
        <v>20</v>
      </c>
      <c r="D46" s="8"/>
      <c r="E46" s="7">
        <v>886.2</v>
      </c>
      <c r="F46" s="8"/>
      <c r="G46" s="7">
        <f t="shared" si="0"/>
        <v>17724</v>
      </c>
      <c r="H46" s="8"/>
      <c r="I46" s="3">
        <v>44781</v>
      </c>
    </row>
    <row r="47" spans="1:9" ht="16.5" customHeight="1" x14ac:dyDescent="0.25">
      <c r="A47" s="7" t="s">
        <v>47</v>
      </c>
      <c r="B47" s="8"/>
      <c r="C47" s="7">
        <v>4</v>
      </c>
      <c r="D47" s="8"/>
      <c r="E47" s="7">
        <v>2839.99</v>
      </c>
      <c r="F47" s="8"/>
      <c r="G47" s="7">
        <v>11359.94</v>
      </c>
      <c r="H47" s="8"/>
      <c r="I47" s="3">
        <v>43495</v>
      </c>
    </row>
    <row r="48" spans="1:9" ht="15.75" customHeight="1" x14ac:dyDescent="0.25">
      <c r="A48" s="7" t="s">
        <v>48</v>
      </c>
      <c r="B48" s="8"/>
      <c r="C48" s="7">
        <v>1</v>
      </c>
      <c r="D48" s="8"/>
      <c r="E48" s="7">
        <v>2224.6799999999998</v>
      </c>
      <c r="F48" s="8"/>
      <c r="G48" s="7">
        <f t="shared" si="0"/>
        <v>2224.6799999999998</v>
      </c>
      <c r="H48" s="8"/>
      <c r="I48" s="3">
        <v>44820</v>
      </c>
    </row>
    <row r="49" spans="1:9" x14ac:dyDescent="0.25">
      <c r="A49" s="7" t="s">
        <v>50</v>
      </c>
      <c r="B49" s="8"/>
      <c r="C49" s="7">
        <v>1.33</v>
      </c>
      <c r="D49" s="8"/>
      <c r="E49" s="7">
        <v>2074.8000000000002</v>
      </c>
      <c r="F49" s="8"/>
      <c r="G49" s="7">
        <v>2759.49</v>
      </c>
      <c r="H49" s="8"/>
      <c r="I49" s="3">
        <v>44589</v>
      </c>
    </row>
    <row r="50" spans="1:9" x14ac:dyDescent="0.25">
      <c r="A50" s="7" t="s">
        <v>51</v>
      </c>
      <c r="B50" s="8"/>
      <c r="C50" s="7">
        <v>1</v>
      </c>
      <c r="D50" s="8"/>
      <c r="E50" s="7">
        <v>2184</v>
      </c>
      <c r="F50" s="8"/>
      <c r="G50" s="7">
        <f t="shared" ref="G50:G69" si="1">SUM(C50*E50)</f>
        <v>2184</v>
      </c>
      <c r="H50" s="8"/>
      <c r="I50" s="3">
        <v>44601</v>
      </c>
    </row>
    <row r="51" spans="1:9" x14ac:dyDescent="0.25">
      <c r="A51" s="7" t="s">
        <v>52</v>
      </c>
      <c r="B51" s="8"/>
      <c r="C51" s="7">
        <v>1.5</v>
      </c>
      <c r="D51" s="8"/>
      <c r="E51" s="7">
        <v>2820</v>
      </c>
      <c r="F51" s="8"/>
      <c r="G51" s="7">
        <f t="shared" si="1"/>
        <v>4230</v>
      </c>
      <c r="H51" s="8"/>
      <c r="I51" s="3">
        <v>44620</v>
      </c>
    </row>
    <row r="52" spans="1:9" x14ac:dyDescent="0.25">
      <c r="A52" s="7" t="s">
        <v>53</v>
      </c>
      <c r="B52" s="8"/>
      <c r="C52" s="7">
        <v>1</v>
      </c>
      <c r="D52" s="8"/>
      <c r="E52" s="7">
        <v>2184</v>
      </c>
      <c r="F52" s="8"/>
      <c r="G52" s="7">
        <f t="shared" si="1"/>
        <v>2184</v>
      </c>
      <c r="H52" s="8"/>
      <c r="I52" s="3">
        <v>44629</v>
      </c>
    </row>
    <row r="53" spans="1:9" x14ac:dyDescent="0.25">
      <c r="A53" s="7" t="s">
        <v>54</v>
      </c>
      <c r="B53" s="8"/>
      <c r="C53" s="7">
        <v>13</v>
      </c>
      <c r="D53" s="8"/>
      <c r="E53" s="7">
        <v>381.12</v>
      </c>
      <c r="F53" s="8"/>
      <c r="G53" s="7">
        <v>4954.51</v>
      </c>
      <c r="H53" s="8"/>
      <c r="I53" s="3">
        <v>44630</v>
      </c>
    </row>
    <row r="54" spans="1:9" x14ac:dyDescent="0.25">
      <c r="A54" s="7" t="s">
        <v>55</v>
      </c>
      <c r="B54" s="8"/>
      <c r="C54" s="7">
        <v>6</v>
      </c>
      <c r="D54" s="8"/>
      <c r="E54" s="7">
        <v>1627.16</v>
      </c>
      <c r="F54" s="8"/>
      <c r="G54" s="7">
        <f t="shared" ref="G54:G55" si="2">SUM(C54*E54)</f>
        <v>9762.9600000000009</v>
      </c>
      <c r="H54" s="8"/>
      <c r="I54" s="3">
        <v>44631</v>
      </c>
    </row>
    <row r="55" spans="1:9" x14ac:dyDescent="0.25">
      <c r="A55" s="7" t="s">
        <v>56</v>
      </c>
      <c r="B55" s="8"/>
      <c r="C55" s="7">
        <v>2</v>
      </c>
      <c r="D55" s="8"/>
      <c r="E55" s="7">
        <v>1722.1</v>
      </c>
      <c r="F55" s="8"/>
      <c r="G55" s="7">
        <f t="shared" si="2"/>
        <v>3444.2</v>
      </c>
      <c r="H55" s="8"/>
      <c r="I55" s="3">
        <v>44686</v>
      </c>
    </row>
    <row r="56" spans="1:9" x14ac:dyDescent="0.25">
      <c r="A56" s="7" t="s">
        <v>57</v>
      </c>
      <c r="B56" s="8"/>
      <c r="C56" s="7">
        <v>66</v>
      </c>
      <c r="D56" s="8"/>
      <c r="E56" s="7">
        <v>1738.69</v>
      </c>
      <c r="F56" s="8"/>
      <c r="G56" s="7">
        <v>225853.64</v>
      </c>
      <c r="H56" s="8"/>
      <c r="I56" s="3">
        <v>44736</v>
      </c>
    </row>
    <row r="57" spans="1:9" x14ac:dyDescent="0.25">
      <c r="A57" s="7" t="s">
        <v>58</v>
      </c>
      <c r="B57" s="8"/>
      <c r="C57" s="7">
        <v>0.24</v>
      </c>
      <c r="D57" s="8"/>
      <c r="E57" s="7">
        <v>7105</v>
      </c>
      <c r="F57" s="8"/>
      <c r="G57" s="7">
        <f t="shared" si="1"/>
        <v>1705.2</v>
      </c>
      <c r="H57" s="8"/>
      <c r="I57" s="3">
        <v>44820</v>
      </c>
    </row>
    <row r="58" spans="1:9" x14ac:dyDescent="0.25">
      <c r="A58" s="7" t="s">
        <v>59</v>
      </c>
      <c r="B58" s="8"/>
      <c r="C58" s="7">
        <v>12</v>
      </c>
      <c r="D58" s="8"/>
      <c r="E58" s="7">
        <v>886.1</v>
      </c>
      <c r="F58" s="8"/>
      <c r="G58" s="7">
        <f t="shared" si="1"/>
        <v>10633.2</v>
      </c>
      <c r="H58" s="8"/>
      <c r="I58" s="3">
        <v>44811</v>
      </c>
    </row>
    <row r="59" spans="1:9" x14ac:dyDescent="0.25">
      <c r="A59" s="7" t="s">
        <v>60</v>
      </c>
      <c r="B59" s="8"/>
      <c r="C59" s="7">
        <v>1</v>
      </c>
      <c r="D59" s="8"/>
      <c r="E59" s="7">
        <v>337.06</v>
      </c>
      <c r="F59" s="8"/>
      <c r="G59" s="7">
        <f t="shared" si="1"/>
        <v>337.06</v>
      </c>
      <c r="H59" s="8"/>
      <c r="I59" s="3">
        <v>44819</v>
      </c>
    </row>
    <row r="60" spans="1:9" x14ac:dyDescent="0.25">
      <c r="A60" s="7" t="s">
        <v>61</v>
      </c>
      <c r="B60" s="8"/>
      <c r="C60" s="7">
        <v>1</v>
      </c>
      <c r="D60" s="8"/>
      <c r="E60" s="7">
        <v>449.16</v>
      </c>
      <c r="F60" s="8"/>
      <c r="G60" s="7">
        <f t="shared" si="1"/>
        <v>449.16</v>
      </c>
      <c r="H60" s="8"/>
      <c r="I60" s="3">
        <v>44855</v>
      </c>
    </row>
    <row r="61" spans="1:9" x14ac:dyDescent="0.25">
      <c r="A61" s="7" t="s">
        <v>62</v>
      </c>
      <c r="B61" s="8"/>
      <c r="C61" s="7">
        <v>12</v>
      </c>
      <c r="D61" s="8"/>
      <c r="E61" s="7">
        <v>900.2</v>
      </c>
      <c r="F61" s="8"/>
      <c r="G61" s="7">
        <f t="shared" si="1"/>
        <v>10802.400000000001</v>
      </c>
      <c r="H61" s="8"/>
      <c r="I61" s="3">
        <v>44902</v>
      </c>
    </row>
    <row r="62" spans="1:9" x14ac:dyDescent="0.25">
      <c r="A62" s="7" t="s">
        <v>63</v>
      </c>
      <c r="B62" s="8"/>
      <c r="C62" s="7">
        <v>3</v>
      </c>
      <c r="D62" s="8"/>
      <c r="E62" s="7">
        <v>672.8</v>
      </c>
      <c r="F62" s="8"/>
      <c r="G62" s="7">
        <f t="shared" si="1"/>
        <v>2018.3999999999999</v>
      </c>
      <c r="H62" s="8"/>
      <c r="I62" s="3">
        <v>44897</v>
      </c>
    </row>
    <row r="63" spans="1:9" x14ac:dyDescent="0.25">
      <c r="A63" s="7" t="s">
        <v>64</v>
      </c>
      <c r="B63" s="8"/>
      <c r="C63" s="7">
        <v>1</v>
      </c>
      <c r="D63" s="8"/>
      <c r="E63" s="7">
        <v>1372.8</v>
      </c>
      <c r="F63" s="8"/>
      <c r="G63" s="7">
        <f t="shared" si="1"/>
        <v>1372.8</v>
      </c>
      <c r="H63" s="8"/>
      <c r="I63" s="3">
        <v>44924</v>
      </c>
    </row>
    <row r="64" spans="1:9" x14ac:dyDescent="0.25">
      <c r="A64" s="7" t="s">
        <v>65</v>
      </c>
      <c r="B64" s="8"/>
      <c r="C64" s="7">
        <v>3</v>
      </c>
      <c r="D64" s="8"/>
      <c r="E64" s="7">
        <v>1023.2</v>
      </c>
      <c r="F64" s="8"/>
      <c r="G64" s="7">
        <f t="shared" si="1"/>
        <v>3069.6000000000004</v>
      </c>
      <c r="H64" s="8"/>
      <c r="I64" s="3">
        <v>44925</v>
      </c>
    </row>
    <row r="65" spans="1:9" x14ac:dyDescent="0.25">
      <c r="A65" s="7" t="s">
        <v>65</v>
      </c>
      <c r="B65" s="8"/>
      <c r="C65" s="7">
        <v>1.5</v>
      </c>
      <c r="D65" s="8"/>
      <c r="E65" s="7">
        <v>569.6</v>
      </c>
      <c r="F65" s="8"/>
      <c r="G65" s="7">
        <f t="shared" si="1"/>
        <v>854.40000000000009</v>
      </c>
      <c r="H65" s="8"/>
      <c r="I65" s="3">
        <v>44926</v>
      </c>
    </row>
    <row r="66" spans="1:9" x14ac:dyDescent="0.25">
      <c r="A66" s="7" t="s">
        <v>66</v>
      </c>
      <c r="B66" s="8"/>
      <c r="C66" s="7">
        <v>1</v>
      </c>
      <c r="D66" s="8"/>
      <c r="E66" s="7">
        <v>1250.4000000000001</v>
      </c>
      <c r="F66" s="8"/>
      <c r="G66" s="7">
        <f t="shared" si="1"/>
        <v>1250.4000000000001</v>
      </c>
      <c r="H66" s="8"/>
      <c r="I66" s="3">
        <v>44917</v>
      </c>
    </row>
    <row r="67" spans="1:9" x14ac:dyDescent="0.25">
      <c r="A67" s="7" t="s">
        <v>67</v>
      </c>
      <c r="B67" s="8"/>
      <c r="C67" s="7">
        <v>2</v>
      </c>
      <c r="D67" s="8"/>
      <c r="E67" s="7">
        <v>900.25</v>
      </c>
      <c r="F67" s="8"/>
      <c r="G67" s="7">
        <f t="shared" si="1"/>
        <v>1800.5</v>
      </c>
      <c r="H67" s="8"/>
      <c r="I67" s="3">
        <v>44914</v>
      </c>
    </row>
    <row r="68" spans="1:9" x14ac:dyDescent="0.25">
      <c r="A68" s="7" t="s">
        <v>68</v>
      </c>
      <c r="B68" s="8"/>
      <c r="C68" s="7">
        <v>1</v>
      </c>
      <c r="D68" s="8"/>
      <c r="E68" s="7">
        <v>6497.4</v>
      </c>
      <c r="F68" s="8"/>
      <c r="G68" s="7">
        <f t="shared" si="1"/>
        <v>6497.4</v>
      </c>
      <c r="H68" s="8"/>
      <c r="I68" s="3">
        <v>44802</v>
      </c>
    </row>
    <row r="69" spans="1:9" x14ac:dyDescent="0.25">
      <c r="A69" s="7" t="s">
        <v>69</v>
      </c>
      <c r="B69" s="8"/>
      <c r="C69" s="7">
        <v>4</v>
      </c>
      <c r="D69" s="8"/>
      <c r="E69" s="7">
        <v>1000</v>
      </c>
      <c r="F69" s="8"/>
      <c r="G69" s="7">
        <f t="shared" si="1"/>
        <v>4000</v>
      </c>
      <c r="H69" s="8"/>
      <c r="I69" s="3">
        <v>44923</v>
      </c>
    </row>
    <row r="70" spans="1:9" x14ac:dyDescent="0.25">
      <c r="A70" s="7" t="s">
        <v>16</v>
      </c>
      <c r="B70" s="8"/>
      <c r="C70" s="7"/>
      <c r="D70" s="8"/>
      <c r="E70" s="7"/>
      <c r="F70" s="8"/>
      <c r="G70" s="7">
        <f>SUM(G31:H69)</f>
        <v>614766.73600000015</v>
      </c>
      <c r="H70" s="8"/>
      <c r="I70" s="4"/>
    </row>
    <row r="72" spans="1:9" x14ac:dyDescent="0.25">
      <c r="B72" t="s">
        <v>32</v>
      </c>
      <c r="C72" t="s">
        <v>49</v>
      </c>
    </row>
    <row r="73" spans="1:9" x14ac:dyDescent="0.25">
      <c r="B73" t="s">
        <v>70</v>
      </c>
    </row>
    <row r="75" spans="1:9" x14ac:dyDescent="0.25">
      <c r="B75" t="s">
        <v>21</v>
      </c>
      <c r="C75" t="s">
        <v>22</v>
      </c>
    </row>
    <row r="76" spans="1:9" x14ac:dyDescent="0.25">
      <c r="B76" t="s">
        <v>70</v>
      </c>
    </row>
    <row r="78" spans="1:9" x14ac:dyDescent="0.25">
      <c r="B78" t="s">
        <v>23</v>
      </c>
      <c r="C78" t="s">
        <v>24</v>
      </c>
    </row>
    <row r="79" spans="1:9" x14ac:dyDescent="0.25">
      <c r="B79" t="s">
        <v>25</v>
      </c>
    </row>
  </sheetData>
  <mergeCells count="184">
    <mergeCell ref="A67:B67"/>
    <mergeCell ref="C67:D67"/>
    <mergeCell ref="E67:F67"/>
    <mergeCell ref="G67:H67"/>
    <mergeCell ref="A68:B68"/>
    <mergeCell ref="C68:D68"/>
    <mergeCell ref="E68:F68"/>
    <mergeCell ref="G68:H68"/>
    <mergeCell ref="A69:B69"/>
    <mergeCell ref="C69:D69"/>
    <mergeCell ref="E69:F69"/>
    <mergeCell ref="G69:H69"/>
    <mergeCell ref="A64:B64"/>
    <mergeCell ref="C64:D64"/>
    <mergeCell ref="E64:F64"/>
    <mergeCell ref="G64:H64"/>
    <mergeCell ref="A65:B65"/>
    <mergeCell ref="C65:D65"/>
    <mergeCell ref="E65:F65"/>
    <mergeCell ref="G65:H65"/>
    <mergeCell ref="A66:B66"/>
    <mergeCell ref="C66:D66"/>
    <mergeCell ref="E66:F66"/>
    <mergeCell ref="G66:H66"/>
    <mergeCell ref="A61:B61"/>
    <mergeCell ref="C61:D61"/>
    <mergeCell ref="E61:F61"/>
    <mergeCell ref="G61:H61"/>
    <mergeCell ref="A62:B62"/>
    <mergeCell ref="C62:D62"/>
    <mergeCell ref="E62:F62"/>
    <mergeCell ref="G62:H62"/>
    <mergeCell ref="A63:B63"/>
    <mergeCell ref="C63:D63"/>
    <mergeCell ref="E63:F63"/>
    <mergeCell ref="G63:H63"/>
    <mergeCell ref="A58:B58"/>
    <mergeCell ref="C58:D58"/>
    <mergeCell ref="E58:F58"/>
    <mergeCell ref="G58:H58"/>
    <mergeCell ref="A59:B59"/>
    <mergeCell ref="C59:D59"/>
    <mergeCell ref="E59:F59"/>
    <mergeCell ref="G59:H59"/>
    <mergeCell ref="A60:B60"/>
    <mergeCell ref="C60:D60"/>
    <mergeCell ref="E60:F60"/>
    <mergeCell ref="G60:H60"/>
    <mergeCell ref="A57:B57"/>
    <mergeCell ref="C57:D57"/>
    <mergeCell ref="E57:F57"/>
    <mergeCell ref="G57:H57"/>
    <mergeCell ref="A53:B53"/>
    <mergeCell ref="C53:D53"/>
    <mergeCell ref="E53:F53"/>
    <mergeCell ref="G53:H53"/>
    <mergeCell ref="A54:B54"/>
    <mergeCell ref="C54:D54"/>
    <mergeCell ref="E54:F54"/>
    <mergeCell ref="G54:H54"/>
    <mergeCell ref="A55:B55"/>
    <mergeCell ref="C55:D55"/>
    <mergeCell ref="E55:F55"/>
    <mergeCell ref="G55:H55"/>
    <mergeCell ref="A52:B52"/>
    <mergeCell ref="C52:D52"/>
    <mergeCell ref="E52:F52"/>
    <mergeCell ref="G52:H52"/>
    <mergeCell ref="A56:B56"/>
    <mergeCell ref="C56:D56"/>
    <mergeCell ref="E56:F56"/>
    <mergeCell ref="G56:H56"/>
    <mergeCell ref="A49:B49"/>
    <mergeCell ref="C49:D49"/>
    <mergeCell ref="E49:F49"/>
    <mergeCell ref="G49:H49"/>
    <mergeCell ref="A50:B50"/>
    <mergeCell ref="C50:D50"/>
    <mergeCell ref="E50:F50"/>
    <mergeCell ref="G50:H50"/>
    <mergeCell ref="A51:B51"/>
    <mergeCell ref="C51:D51"/>
    <mergeCell ref="E51:F51"/>
    <mergeCell ref="G51:H51"/>
    <mergeCell ref="E44:F44"/>
    <mergeCell ref="G44:H44"/>
    <mergeCell ref="E42:F42"/>
    <mergeCell ref="G42:H42"/>
    <mergeCell ref="E38:F38"/>
    <mergeCell ref="G38:H38"/>
    <mergeCell ref="E45:F45"/>
    <mergeCell ref="E46:F46"/>
    <mergeCell ref="E47:F47"/>
    <mergeCell ref="E43:F43"/>
    <mergeCell ref="G43:H43"/>
    <mergeCell ref="E39:F39"/>
    <mergeCell ref="G39:H39"/>
    <mergeCell ref="E41:F41"/>
    <mergeCell ref="G41:H41"/>
    <mergeCell ref="E40:F40"/>
    <mergeCell ref="G40:H40"/>
    <mergeCell ref="G45:H45"/>
    <mergeCell ref="G46:H46"/>
    <mergeCell ref="G47:H47"/>
    <mergeCell ref="G48:H48"/>
    <mergeCell ref="C46:D46"/>
    <mergeCell ref="C47:D47"/>
    <mergeCell ref="C48:D48"/>
    <mergeCell ref="A46:B46"/>
    <mergeCell ref="A47:B47"/>
    <mergeCell ref="A48:B48"/>
    <mergeCell ref="E48:F48"/>
    <mergeCell ref="A37:B37"/>
    <mergeCell ref="C37:D37"/>
    <mergeCell ref="C45:D45"/>
    <mergeCell ref="A44:B44"/>
    <mergeCell ref="C44:D44"/>
    <mergeCell ref="A42:B42"/>
    <mergeCell ref="C42:D42"/>
    <mergeCell ref="A43:B43"/>
    <mergeCell ref="A45:B45"/>
    <mergeCell ref="A38:B38"/>
    <mergeCell ref="C38:D38"/>
    <mergeCell ref="A40:B40"/>
    <mergeCell ref="C40:D40"/>
    <mergeCell ref="C43:D43"/>
    <mergeCell ref="A39:B39"/>
    <mergeCell ref="C39:D39"/>
    <mergeCell ref="A41:B41"/>
    <mergeCell ref="C41:D41"/>
    <mergeCell ref="C31:D31"/>
    <mergeCell ref="E31:F31"/>
    <mergeCell ref="G31:H31"/>
    <mergeCell ref="A33:B33"/>
    <mergeCell ref="C33:D33"/>
    <mergeCell ref="E33:F33"/>
    <mergeCell ref="G33:H33"/>
    <mergeCell ref="A30:B30"/>
    <mergeCell ref="C30:D30"/>
    <mergeCell ref="E32:F32"/>
    <mergeCell ref="G32:H32"/>
    <mergeCell ref="A1:I1"/>
    <mergeCell ref="A2:I4"/>
    <mergeCell ref="A6:I6"/>
    <mergeCell ref="A17:I17"/>
    <mergeCell ref="A18:I18"/>
    <mergeCell ref="A19:G19"/>
    <mergeCell ref="A21:G21"/>
    <mergeCell ref="A22:G22"/>
    <mergeCell ref="E30:F30"/>
    <mergeCell ref="G30:H30"/>
    <mergeCell ref="H19:I19"/>
    <mergeCell ref="H21:I21"/>
    <mergeCell ref="H22:I22"/>
    <mergeCell ref="H23:I23"/>
    <mergeCell ref="A27:I27"/>
    <mergeCell ref="H24:I24"/>
    <mergeCell ref="H25:I25"/>
    <mergeCell ref="A20:G20"/>
    <mergeCell ref="H20:I20"/>
    <mergeCell ref="A70:B70"/>
    <mergeCell ref="C70:D70"/>
    <mergeCell ref="E70:F70"/>
    <mergeCell ref="G70:H70"/>
    <mergeCell ref="A23:G23"/>
    <mergeCell ref="A24:G24"/>
    <mergeCell ref="A25:G25"/>
    <mergeCell ref="G36:H36"/>
    <mergeCell ref="A32:B32"/>
    <mergeCell ref="C32:D32"/>
    <mergeCell ref="A35:B35"/>
    <mergeCell ref="C35:D35"/>
    <mergeCell ref="E35:F35"/>
    <mergeCell ref="G35:H35"/>
    <mergeCell ref="A34:B34"/>
    <mergeCell ref="C34:D34"/>
    <mergeCell ref="E37:F37"/>
    <mergeCell ref="G37:H37"/>
    <mergeCell ref="A36:B36"/>
    <mergeCell ref="C36:D36"/>
    <mergeCell ref="E36:F36"/>
    <mergeCell ref="E34:F34"/>
    <mergeCell ref="G34:H34"/>
    <mergeCell ref="A31:B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2023-03-23T04:19:02Z</dcterms:modified>
</cp:coreProperties>
</file>